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934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<sst xmlns="http://schemas.openxmlformats.org/spreadsheetml/2006/main" count="54" uniqueCount="27">
  <si>
    <t>Convention</t>
  </si>
  <si>
    <t>Year</t>
  </si>
  <si>
    <t>Brighton</t>
  </si>
  <si>
    <t>N3</t>
  </si>
  <si>
    <t>Magicon</t>
  </si>
  <si>
    <t>SF</t>
  </si>
  <si>
    <t>Glasgow</t>
  </si>
  <si>
    <t>Chicon 2K</t>
  </si>
  <si>
    <t>Philly</t>
  </si>
  <si>
    <t>ConJosie</t>
  </si>
  <si>
    <t>Torcon</t>
  </si>
  <si>
    <t>N4</t>
  </si>
  <si>
    <t>Votes</t>
  </si>
  <si>
    <t>For</t>
  </si>
  <si>
    <t>Against</t>
  </si>
  <si>
    <t>Total</t>
  </si>
  <si>
    <t>Attending</t>
  </si>
  <si>
    <t>Supporting</t>
  </si>
  <si>
    <t>New Orleans</t>
  </si>
  <si>
    <t>Chicon 5</t>
  </si>
  <si>
    <t>ConFiction</t>
  </si>
  <si>
    <t>Winnipeg</t>
  </si>
  <si>
    <t>LA3</t>
  </si>
  <si>
    <t>Texas</t>
  </si>
  <si>
    <t>Baltimore</t>
  </si>
  <si>
    <t>Predicted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</si>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</sst>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.25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Fill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5FFFF"/>
      <rgbColor rgb="00FFFFCC"/>
      <rgbColor rgb="00CCFFFF"/>
      <rgbColor rgb="00D6D8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Plot of final supporting members vs. votes against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Sheet1!$B$5:$B$21</c:f>
              <c:strCache>
                <c:ptCount val="1"/>
                <c:pt idx="0">
                  <c:v>1987 1988 1989 1990 1991 1992 1993 1994 1995 1996 1997 1998 2000 2001 2002 2003 2004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trend</c:nam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Sheet1!$F$5:$F$21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6061409"/>
        <c:axId val="10334954"/>
      </c:scatterChart>
      <c:valAx>
        <c:axId val="16061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Votes against at site selection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4954"/>
        <c:crosses val="autoZero"/>
        <c:crossBetween val="midCat"/>
        <c:dispUnits/>
      </c:valAx>
      <c:valAx>
        <c:axId val="10334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Final supporting member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61409"/>
        <c:crosses val="autoZero"/>
        <c:crossBetween val="midCat"/>
        <c:dispUnits/>
      </c:valAx>
      <c:spPr>
        <a:solidFill>
          <a:srgbClr val="D6D8D8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Plot of final supporting members vs. votes against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trend</c:nam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Sheet2!$D$5:$D$19</c:f>
              <c:numCache/>
            </c:numRef>
          </c:xVal>
          <c:yVal>
            <c:numRef>
              <c:f>Sheet2!$F$5:$F$19</c:f>
              <c:numCache/>
            </c:numRef>
          </c:yVal>
          <c:smooth val="0"/>
        </c:ser>
        <c:axId val="25905723"/>
        <c:axId val="31824916"/>
      </c:scatterChart>
      <c:valAx>
        <c:axId val="2590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Votes against at site selection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4916"/>
        <c:crosses val="autoZero"/>
        <c:crossBetween val="midCat"/>
        <c:dispUnits/>
      </c:valAx>
      <c:valAx>
        <c:axId val="31824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Final supporting member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05723"/>
        <c:crosses val="autoZero"/>
        <c:crossBetween val="midCat"/>
        <c:dispUnits/>
      </c:valAx>
      <c:spPr>
        <a:solidFill>
          <a:srgbClr val="D6D8D8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</xdr:row>
      <xdr:rowOff>0</xdr:rowOff>
    </xdr:from>
    <xdr:to>
      <xdr:col>15</xdr:col>
      <xdr:colOff>114300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4610100" y="323850"/>
        <a:ext cx="46386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</xdr:row>
      <xdr:rowOff>0</xdr:rowOff>
    </xdr:from>
    <xdr:to>
      <xdr:col>15</xdr:col>
      <xdr:colOff>114300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4610100" y="323850"/>
        <a:ext cx="46386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workbookViewId="0" topLeftCell="A1">
      <selection activeCell="G25" sqref="A1:IV16384"/>
    </sheetView>
  </sheetViews>
  <sheetFormatPr defaultColWidth="9.140625" defaultRowHeight="12.75"/>
  <cols>
    <col min="1" max="1" width="11.57421875" style="0" bestFit="1" customWidth="1"/>
    <col min="2" max="2" width="5.140625" style="0" bestFit="1" customWidth="1"/>
    <col min="3" max="3" width="8.421875" style="0" bestFit="1" customWidth="1"/>
    <col min="4" max="4" width="7.7109375" style="0" bestFit="1" customWidth="1"/>
    <col min="5" max="5" width="9.7109375" style="0" bestFit="1" customWidth="1"/>
    <col min="6" max="6" width="11.00390625" style="0" bestFit="1" customWidth="1"/>
    <col min="7" max="7" width="10.28125" style="13" customWidth="1"/>
  </cols>
  <sheetData>
    <row r="3" spans="1:7" ht="12.75">
      <c r="A3" s="7"/>
      <c r="B3" s="8"/>
      <c r="C3" s="15" t="s">
        <v>12</v>
      </c>
      <c r="D3" s="16"/>
      <c r="E3" s="15" t="s">
        <v>15</v>
      </c>
      <c r="F3" s="16"/>
      <c r="G3" s="10" t="s">
        <v>25</v>
      </c>
    </row>
    <row r="4" spans="1:7" ht="12.75">
      <c r="A4" s="9" t="s">
        <v>0</v>
      </c>
      <c r="B4" s="2" t="s">
        <v>1</v>
      </c>
      <c r="C4" s="1" t="s">
        <v>13</v>
      </c>
      <c r="D4" s="2" t="s">
        <v>14</v>
      </c>
      <c r="E4" s="1" t="s">
        <v>16</v>
      </c>
      <c r="F4" s="2" t="s">
        <v>17</v>
      </c>
      <c r="G4" s="11" t="s">
        <v>17</v>
      </c>
    </row>
    <row r="5" spans="1:7" ht="12.75">
      <c r="A5" s="3" t="s">
        <v>2</v>
      </c>
      <c r="B5" s="4">
        <v>1987</v>
      </c>
      <c r="C5" s="3">
        <v>407</v>
      </c>
      <c r="D5" s="4">
        <v>120</v>
      </c>
      <c r="E5" s="3">
        <v>4457</v>
      </c>
      <c r="F5" s="4">
        <v>542</v>
      </c>
      <c r="G5" s="12">
        <f aca="true" t="shared" si="0" ref="G5:G19">203.99+D5*0.721</f>
        <v>290.51</v>
      </c>
    </row>
    <row r="6" spans="1:7" ht="12.75">
      <c r="A6" s="3" t="s">
        <v>18</v>
      </c>
      <c r="B6" s="4">
        <v>1988</v>
      </c>
      <c r="C6" s="3">
        <v>912</v>
      </c>
      <c r="D6" s="4">
        <v>951</v>
      </c>
      <c r="E6" s="3"/>
      <c r="F6" s="4"/>
      <c r="G6" s="12">
        <f t="shared" si="0"/>
        <v>889.661</v>
      </c>
    </row>
    <row r="7" spans="1:7" ht="12.75">
      <c r="A7" s="3" t="s">
        <v>3</v>
      </c>
      <c r="B7" s="4">
        <v>1989</v>
      </c>
      <c r="C7" s="3">
        <v>1078</v>
      </c>
      <c r="D7" s="4">
        <v>198</v>
      </c>
      <c r="E7" s="3">
        <v>6503</v>
      </c>
      <c r="F7" s="4">
        <v>325</v>
      </c>
      <c r="G7" s="12">
        <f t="shared" si="0"/>
        <v>346.748</v>
      </c>
    </row>
    <row r="8" spans="1:7" ht="12.75">
      <c r="A8" s="3" t="s">
        <v>20</v>
      </c>
      <c r="B8" s="4">
        <v>1990</v>
      </c>
      <c r="C8" s="3">
        <v>810</v>
      </c>
      <c r="D8" s="4">
        <v>563</v>
      </c>
      <c r="E8" s="3"/>
      <c r="F8" s="4"/>
      <c r="G8" s="12">
        <f t="shared" si="0"/>
        <v>609.913</v>
      </c>
    </row>
    <row r="9" spans="1:7" ht="12.75">
      <c r="A9" s="3" t="s">
        <v>19</v>
      </c>
      <c r="B9" s="4">
        <v>1991</v>
      </c>
      <c r="C9" s="3">
        <v>1217</v>
      </c>
      <c r="D9" s="4">
        <v>238</v>
      </c>
      <c r="E9" s="3"/>
      <c r="F9" s="4"/>
      <c r="G9" s="12">
        <f t="shared" si="0"/>
        <v>375.58799999999997</v>
      </c>
    </row>
    <row r="10" spans="1:7" ht="12.75">
      <c r="A10" s="3" t="s">
        <v>4</v>
      </c>
      <c r="B10" s="4">
        <v>1992</v>
      </c>
      <c r="C10" s="3">
        <v>1385</v>
      </c>
      <c r="D10" s="4">
        <v>251</v>
      </c>
      <c r="E10" s="3">
        <v>5257</v>
      </c>
      <c r="F10" s="4">
        <v>406</v>
      </c>
      <c r="G10" s="12">
        <f t="shared" si="0"/>
        <v>384.961</v>
      </c>
    </row>
    <row r="11" spans="1:7" ht="12.75">
      <c r="A11" s="3" t="s">
        <v>5</v>
      </c>
      <c r="B11" s="4">
        <v>1993</v>
      </c>
      <c r="C11" s="3">
        <v>436</v>
      </c>
      <c r="D11" s="4">
        <v>652</v>
      </c>
      <c r="E11" s="3">
        <v>6031</v>
      </c>
      <c r="F11" s="4">
        <v>418</v>
      </c>
      <c r="G11" s="12">
        <f t="shared" si="0"/>
        <v>674.082</v>
      </c>
    </row>
    <row r="12" spans="1:7" ht="12.75">
      <c r="A12" s="3" t="s">
        <v>21</v>
      </c>
      <c r="B12" s="4">
        <v>1994</v>
      </c>
      <c r="C12" s="3">
        <v>1012</v>
      </c>
      <c r="D12" s="4">
        <v>1074</v>
      </c>
      <c r="E12" s="3">
        <v>5116</v>
      </c>
      <c r="F12" s="4"/>
      <c r="G12" s="12">
        <f t="shared" si="0"/>
        <v>978.3439999999999</v>
      </c>
    </row>
    <row r="13" spans="1:7" ht="12.75">
      <c r="A13" s="3" t="s">
        <v>6</v>
      </c>
      <c r="B13" s="4">
        <v>1995</v>
      </c>
      <c r="C13" s="3">
        <v>1310</v>
      </c>
      <c r="D13" s="4">
        <v>1199</v>
      </c>
      <c r="E13" s="3">
        <v>4696</v>
      </c>
      <c r="F13" s="4">
        <v>1337</v>
      </c>
      <c r="G13" s="12">
        <f t="shared" si="0"/>
        <v>1068.469</v>
      </c>
    </row>
    <row r="14" spans="1:7" ht="12.75">
      <c r="A14" s="3" t="s">
        <v>22</v>
      </c>
      <c r="B14" s="4">
        <v>1996</v>
      </c>
      <c r="C14" s="3">
        <v>1132</v>
      </c>
      <c r="D14" s="4">
        <v>150</v>
      </c>
      <c r="E14" s="3">
        <f>6134+974</f>
        <v>7108</v>
      </c>
      <c r="F14" s="4">
        <v>365</v>
      </c>
      <c r="G14" s="12">
        <f t="shared" si="0"/>
        <v>312.14</v>
      </c>
    </row>
    <row r="15" spans="1:7" ht="12.75">
      <c r="A15" s="3" t="s">
        <v>23</v>
      </c>
      <c r="B15" s="4">
        <v>1997</v>
      </c>
      <c r="C15" s="3">
        <v>915</v>
      </c>
      <c r="D15" s="4">
        <v>524</v>
      </c>
      <c r="E15" s="3">
        <v>5610</v>
      </c>
      <c r="F15" s="4">
        <v>600</v>
      </c>
      <c r="G15" s="12">
        <f t="shared" si="0"/>
        <v>581.794</v>
      </c>
    </row>
    <row r="16" spans="1:7" ht="12.75">
      <c r="A16" s="3" t="s">
        <v>24</v>
      </c>
      <c r="B16" s="4">
        <v>1998</v>
      </c>
      <c r="C16" s="3">
        <v>812</v>
      </c>
      <c r="D16" s="4">
        <f>1554-812</f>
        <v>742</v>
      </c>
      <c r="E16" s="14">
        <f>5211+764/3</f>
        <v>5465.666666666667</v>
      </c>
      <c r="F16" s="4">
        <v>591</v>
      </c>
      <c r="G16" s="12">
        <f t="shared" si="0"/>
        <v>738.972</v>
      </c>
    </row>
    <row r="17" spans="1:7" ht="12.75">
      <c r="A17" s="3" t="s">
        <v>7</v>
      </c>
      <c r="B17" s="4">
        <v>2000</v>
      </c>
      <c r="C17" s="3">
        <v>1200</v>
      </c>
      <c r="D17" s="4">
        <v>100</v>
      </c>
      <c r="E17" s="3">
        <v>5443</v>
      </c>
      <c r="F17" s="4">
        <v>165</v>
      </c>
      <c r="G17" s="12">
        <f t="shared" si="0"/>
        <v>276.09000000000003</v>
      </c>
    </row>
    <row r="18" spans="1:7" ht="12.75">
      <c r="A18" s="3" t="s">
        <v>8</v>
      </c>
      <c r="B18" s="4">
        <v>2001</v>
      </c>
      <c r="C18" s="3">
        <v>1250</v>
      </c>
      <c r="D18" s="4">
        <v>1100</v>
      </c>
      <c r="E18" s="3">
        <v>4440</v>
      </c>
      <c r="F18" s="4">
        <v>922</v>
      </c>
      <c r="G18" s="12">
        <f t="shared" si="0"/>
        <v>997.09</v>
      </c>
    </row>
    <row r="19" spans="1:7" ht="12.75">
      <c r="A19" s="3" t="s">
        <v>9</v>
      </c>
      <c r="B19" s="4">
        <v>2002</v>
      </c>
      <c r="C19" s="3">
        <v>1200</v>
      </c>
      <c r="D19" s="4">
        <v>150</v>
      </c>
      <c r="E19" s="3"/>
      <c r="F19" s="4"/>
      <c r="G19" s="12">
        <f t="shared" si="0"/>
        <v>312.14</v>
      </c>
    </row>
    <row r="20" spans="1:7" ht="12.75">
      <c r="A20" s="3" t="s">
        <v>10</v>
      </c>
      <c r="B20" s="4">
        <v>2003</v>
      </c>
      <c r="C20" s="3">
        <v>1375</v>
      </c>
      <c r="D20" s="4">
        <f>1698-1375</f>
        <v>323</v>
      </c>
      <c r="E20" s="3"/>
      <c r="F20" s="4"/>
      <c r="G20" s="12">
        <f>203.99+D20*0.721</f>
        <v>436.873</v>
      </c>
    </row>
    <row r="21" spans="1:7" ht="12.75">
      <c r="A21" s="5" t="s">
        <v>11</v>
      </c>
      <c r="B21" s="6">
        <v>2004</v>
      </c>
      <c r="C21" s="5">
        <v>1196</v>
      </c>
      <c r="D21" s="6">
        <v>832</v>
      </c>
      <c r="E21" s="5"/>
      <c r="F21" s="6"/>
      <c r="G21" s="12">
        <f>203.99+D21*0.721</f>
        <v>803.862</v>
      </c>
    </row>
    <row r="23" spans="1:7" ht="12.75">
      <c r="A23" t="s">
        <v>26</v>
      </c>
      <c r="C23" s="13">
        <f>AVERAGE(C5:C21)</f>
        <v>1038.0588235294117</v>
      </c>
      <c r="D23" s="13">
        <f>AVERAGE(D5:D21)</f>
        <v>539.2352941176471</v>
      </c>
      <c r="E23" s="13">
        <f>AVERAGE(E5:E21)</f>
        <v>5466.060606060606</v>
      </c>
      <c r="F23" s="13">
        <f>AVERAGE(F5:F21)</f>
        <v>567.1</v>
      </c>
      <c r="G23" s="13">
        <f>AVERAGE(G5:G21)</f>
        <v>592.7786470588234</v>
      </c>
    </row>
  </sheetData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1.57421875" style="0" bestFit="1" customWidth="1"/>
    <col min="2" max="2" width="5.140625" style="0" bestFit="1" customWidth="1"/>
    <col min="3" max="3" width="8.421875" style="0" bestFit="1" customWidth="1"/>
    <col min="4" max="4" width="7.7109375" style="0" bestFit="1" customWidth="1"/>
    <col min="5" max="5" width="9.7109375" style="0" bestFit="1" customWidth="1"/>
    <col min="6" max="6" width="11.00390625" style="0" bestFit="1" customWidth="1"/>
    <col min="7" max="7" width="10.28125" style="13" customWidth="1"/>
  </cols>
  <sheetData>
    <row r="3" spans="1:7" ht="12.75">
      <c r="A3" s="7"/>
      <c r="B3" s="8"/>
      <c r="C3" s="15" t="s">
        <v>12</v>
      </c>
      <c r="D3" s="16"/>
      <c r="E3" s="15" t="s">
        <v>15</v>
      </c>
      <c r="F3" s="16"/>
      <c r="G3" s="10" t="s">
        <v>25</v>
      </c>
    </row>
    <row r="4" spans="1:7" ht="12.75">
      <c r="A4" s="9" t="s">
        <v>0</v>
      </c>
      <c r="B4" s="2" t="s">
        <v>1</v>
      </c>
      <c r="C4" s="1" t="s">
        <v>13</v>
      </c>
      <c r="D4" s="2" t="s">
        <v>14</v>
      </c>
      <c r="E4" s="1" t="s">
        <v>16</v>
      </c>
      <c r="F4" s="2" t="s">
        <v>17</v>
      </c>
      <c r="G4" s="11" t="s">
        <v>17</v>
      </c>
    </row>
    <row r="5" spans="1:7" ht="12.75">
      <c r="A5" s="3" t="s">
        <v>18</v>
      </c>
      <c r="B5" s="4">
        <v>1988</v>
      </c>
      <c r="C5" s="3">
        <v>912</v>
      </c>
      <c r="D5" s="4">
        <v>951</v>
      </c>
      <c r="E5" s="3"/>
      <c r="F5" s="4"/>
      <c r="G5" s="12">
        <f aca="true" t="shared" si="0" ref="G5:G17">203.99+D5*0.721</f>
        <v>889.661</v>
      </c>
    </row>
    <row r="6" spans="1:7" ht="12.75">
      <c r="A6" s="3" t="s">
        <v>3</v>
      </c>
      <c r="B6" s="4">
        <v>1989</v>
      </c>
      <c r="C6" s="3">
        <v>1078</v>
      </c>
      <c r="D6" s="4">
        <v>198</v>
      </c>
      <c r="E6" s="3">
        <v>6503</v>
      </c>
      <c r="F6" s="4">
        <v>325</v>
      </c>
      <c r="G6" s="12">
        <f t="shared" si="0"/>
        <v>346.748</v>
      </c>
    </row>
    <row r="7" spans="1:7" ht="12.75">
      <c r="A7" s="3" t="s">
        <v>20</v>
      </c>
      <c r="B7" s="4">
        <v>1990</v>
      </c>
      <c r="C7" s="3">
        <v>810</v>
      </c>
      <c r="D7" s="4">
        <v>563</v>
      </c>
      <c r="E7" s="3"/>
      <c r="F7" s="4"/>
      <c r="G7" s="12">
        <f t="shared" si="0"/>
        <v>609.913</v>
      </c>
    </row>
    <row r="8" spans="1:7" ht="12.75">
      <c r="A8" s="3" t="s">
        <v>19</v>
      </c>
      <c r="B8" s="4">
        <v>1991</v>
      </c>
      <c r="C8" s="3">
        <v>1217</v>
      </c>
      <c r="D8" s="4">
        <v>238</v>
      </c>
      <c r="E8" s="3"/>
      <c r="F8" s="4"/>
      <c r="G8" s="12">
        <f t="shared" si="0"/>
        <v>375.58799999999997</v>
      </c>
    </row>
    <row r="9" spans="1:7" ht="12.75">
      <c r="A9" s="3" t="s">
        <v>4</v>
      </c>
      <c r="B9" s="4">
        <v>1992</v>
      </c>
      <c r="C9" s="3">
        <v>1385</v>
      </c>
      <c r="D9" s="4">
        <v>251</v>
      </c>
      <c r="E9" s="3">
        <v>5257</v>
      </c>
      <c r="F9" s="4">
        <v>406</v>
      </c>
      <c r="G9" s="12">
        <f t="shared" si="0"/>
        <v>384.961</v>
      </c>
    </row>
    <row r="10" spans="1:7" ht="12.75">
      <c r="A10" s="3" t="s">
        <v>5</v>
      </c>
      <c r="B10" s="4">
        <v>1993</v>
      </c>
      <c r="C10" s="3">
        <v>436</v>
      </c>
      <c r="D10" s="4">
        <v>652</v>
      </c>
      <c r="E10" s="3">
        <v>6031</v>
      </c>
      <c r="F10" s="4">
        <v>418</v>
      </c>
      <c r="G10" s="12">
        <f t="shared" si="0"/>
        <v>674.082</v>
      </c>
    </row>
    <row r="11" spans="1:7" ht="12.75">
      <c r="A11" s="3" t="s">
        <v>21</v>
      </c>
      <c r="B11" s="4">
        <v>1994</v>
      </c>
      <c r="C11" s="3">
        <v>1012</v>
      </c>
      <c r="D11" s="4">
        <v>1074</v>
      </c>
      <c r="E11" s="3">
        <v>5116</v>
      </c>
      <c r="F11" s="4"/>
      <c r="G11" s="12">
        <f t="shared" si="0"/>
        <v>978.3439999999999</v>
      </c>
    </row>
    <row r="12" spans="1:7" ht="12.75">
      <c r="A12" s="3" t="s">
        <v>22</v>
      </c>
      <c r="B12" s="4">
        <v>1996</v>
      </c>
      <c r="C12" s="3">
        <v>1132</v>
      </c>
      <c r="D12" s="4">
        <v>150</v>
      </c>
      <c r="E12" s="3">
        <f>6134+974</f>
        <v>7108</v>
      </c>
      <c r="F12" s="4">
        <v>365</v>
      </c>
      <c r="G12" s="12">
        <f t="shared" si="0"/>
        <v>312.14</v>
      </c>
    </row>
    <row r="13" spans="1:7" ht="12.75">
      <c r="A13" s="3" t="s">
        <v>23</v>
      </c>
      <c r="B13" s="4">
        <v>1997</v>
      </c>
      <c r="C13" s="3">
        <v>915</v>
      </c>
      <c r="D13" s="4">
        <v>524</v>
      </c>
      <c r="E13" s="3">
        <v>5610</v>
      </c>
      <c r="F13" s="4">
        <v>600</v>
      </c>
      <c r="G13" s="12">
        <f t="shared" si="0"/>
        <v>581.794</v>
      </c>
    </row>
    <row r="14" spans="1:7" ht="12.75">
      <c r="A14" s="3" t="s">
        <v>24</v>
      </c>
      <c r="B14" s="4">
        <v>1998</v>
      </c>
      <c r="C14" s="3">
        <v>812</v>
      </c>
      <c r="D14" s="4">
        <f>1554-812</f>
        <v>742</v>
      </c>
      <c r="E14" s="14">
        <f>5211+764/3</f>
        <v>5465.666666666667</v>
      </c>
      <c r="F14" s="4">
        <v>591</v>
      </c>
      <c r="G14" s="12">
        <f t="shared" si="0"/>
        <v>738.972</v>
      </c>
    </row>
    <row r="15" spans="1:7" ht="12.75">
      <c r="A15" s="3" t="s">
        <v>7</v>
      </c>
      <c r="B15" s="4">
        <v>2000</v>
      </c>
      <c r="C15" s="3">
        <v>1200</v>
      </c>
      <c r="D15" s="4">
        <v>100</v>
      </c>
      <c r="E15" s="3">
        <v>5443</v>
      </c>
      <c r="F15" s="4">
        <v>165</v>
      </c>
      <c r="G15" s="12">
        <f t="shared" si="0"/>
        <v>276.09000000000003</v>
      </c>
    </row>
    <row r="16" spans="1:7" ht="12.75">
      <c r="A16" s="3" t="s">
        <v>8</v>
      </c>
      <c r="B16" s="4">
        <v>2001</v>
      </c>
      <c r="C16" s="3">
        <v>1250</v>
      </c>
      <c r="D16" s="4">
        <v>1100</v>
      </c>
      <c r="E16" s="3">
        <v>4440</v>
      </c>
      <c r="F16" s="4">
        <v>922</v>
      </c>
      <c r="G16" s="12">
        <f t="shared" si="0"/>
        <v>997.09</v>
      </c>
    </row>
    <row r="17" spans="1:7" ht="12.75">
      <c r="A17" s="3" t="s">
        <v>9</v>
      </c>
      <c r="B17" s="4">
        <v>2002</v>
      </c>
      <c r="C17" s="3">
        <v>1200</v>
      </c>
      <c r="D17" s="4">
        <v>150</v>
      </c>
      <c r="E17" s="3"/>
      <c r="F17" s="4"/>
      <c r="G17" s="12">
        <f t="shared" si="0"/>
        <v>312.14</v>
      </c>
    </row>
    <row r="18" spans="1:7" ht="12.75">
      <c r="A18" s="3" t="s">
        <v>10</v>
      </c>
      <c r="B18" s="4">
        <v>2003</v>
      </c>
      <c r="C18" s="3">
        <v>1375</v>
      </c>
      <c r="D18" s="4">
        <f>1698-1375</f>
        <v>323</v>
      </c>
      <c r="E18" s="3"/>
      <c r="F18" s="4">
        <v>592</v>
      </c>
      <c r="G18" s="12">
        <f>203.99+D18*0.721</f>
        <v>436.873</v>
      </c>
    </row>
    <row r="19" spans="1:7" ht="12.75">
      <c r="A19" s="5" t="s">
        <v>11</v>
      </c>
      <c r="B19" s="6">
        <v>2004</v>
      </c>
      <c r="C19" s="5">
        <v>1196</v>
      </c>
      <c r="D19" s="6">
        <v>832</v>
      </c>
      <c r="E19" s="5"/>
      <c r="F19" s="6"/>
      <c r="G19" s="12">
        <f>203.99+D19*0.721</f>
        <v>803.862</v>
      </c>
    </row>
    <row r="21" spans="1:7" ht="12.75">
      <c r="A21" t="s">
        <v>26</v>
      </c>
      <c r="C21" s="13">
        <f>AVERAGE(C5:C19)</f>
        <v>1062</v>
      </c>
      <c r="D21" s="13">
        <f>AVERAGE(D5:D19)</f>
        <v>523.2</v>
      </c>
      <c r="E21" s="13">
        <f>AVERAGE(E5:E19)</f>
        <v>5663.740740740741</v>
      </c>
      <c r="F21" s="13">
        <f>AVERAGE(F5:F19)</f>
        <v>487.1111111111111</v>
      </c>
      <c r="G21" s="13">
        <f>AVERAGE(G5:G19)</f>
        <v>581.2171999999999</v>
      </c>
    </row>
  </sheetData>
  <mergeCells count="2">
    <mergeCell ref="C3:D3"/>
    <mergeCell ref="E3:F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Olson</dc:creator>
  <cp:keywords/>
  <dc:description/>
  <cp:lastModifiedBy>Mark Olson</cp:lastModifiedBy>
  <dcterms:created xsi:type="dcterms:W3CDTF">2002-03-08T03:24:04Z</dcterms:created>
  <dcterms:modified xsi:type="dcterms:W3CDTF">2003-07-16T03:22:56Z</dcterms:modified>
  <cp:category/>
  <cp:version/>
  <cp:contentType/>
  <cp:contentStatus/>
</cp:coreProperties>
</file>